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OneDrive\YURIRIA 21 - 24\CUENTAS PUBLICAS\4to trim 2021\"/>
    </mc:Choice>
  </mc:AlternateContent>
  <xr:revisionPtr revIDLastSave="0" documentId="13_ncr:1_{FE7C32E0-0EBA-455E-B09A-34377B070770}" xr6:coauthVersionLast="47" xr6:coauthVersionMax="47" xr10:uidLastSave="{00000000-0000-0000-0000-000000000000}"/>
  <bookViews>
    <workbookView xWindow="-108" yWindow="-108" windowWidth="23256" windowHeight="12456" tabRatio="863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)" sheetId="23" state="hidden" r:id="rId13"/>
  </sheets>
  <definedNames>
    <definedName name="_xlnm.Print_Titles" localSheetId="3">ACT!$1:$4</definedName>
    <definedName name="_xlnm.Print_Titles" localSheetId="7">EFE!$1:$4</definedName>
    <definedName name="_xlnm.Print_Titles" localSheetId="1">ESF!$1:$4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65" l="1"/>
  <c r="F35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9" i="65"/>
  <c r="F48" i="65"/>
  <c r="F47" i="65"/>
  <c r="F46" i="65"/>
  <c r="F45" i="65"/>
  <c r="F44" i="65"/>
  <c r="F43" i="65"/>
  <c r="F42" i="65"/>
  <c r="F41" i="65"/>
  <c r="F40" i="65"/>
  <c r="F39" i="65"/>
  <c r="F38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<sst xmlns="http://schemas.openxmlformats.org/spreadsheetml/2006/main" count="895" uniqueCount="631">
  <si>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</si>
  <si>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</si>
  <si>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</si>
  <si>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</si>
  <si>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</si>
  <si>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</si>
  <si>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</si>
  <si>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</si>
  <si>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</si>
  <si>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</si>
  <si>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</si>
  <si>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</si>
  <si>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</si>
  <si>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</si>
  <si>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</si>
  <si>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</si>
  <si>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</si>
  <si>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</si>
  <si>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</si>
  <si>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</si>
  <si>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</si>
  <si>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</si>
  <si>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</si>
  <si>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</si>
  <si>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</si>
  <si>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</si>
  <si>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</si>
  <si>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</si>
  <si>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</si>
  <si>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</si>
  <si>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</si>
  <si>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</si>
  <si>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</si>
  <si>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</si>
  <si>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</si>
  <si>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</si>
  <si>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</si>
  <si>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</si>
  <si>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</si>
  <si>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</si>
  <si>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</si>
  <si>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</si>
  <si>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</si>
  <si>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</si>
  <si>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</si>
  <si>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</si>
  <si>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</si>
  <si>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</si>
  <si>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</si>
  <si>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</si>
  <si>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</si>
  <si>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</si>
  <si>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</si>
  <si>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</si>
  <si>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</si>
  <si>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</si>
  <si>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</si>
  <si>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</si>
  <si>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</si>
  <si>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</si>
  <si>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</si>
  <si>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</si>
  <si>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</si>
  <si>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</si>
  <si>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</si>
  <si>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</si>
  <si>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</si>
  <si>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</si>
  <si>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</si>
  <si>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</si>
  <si>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</si>
  <si>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</si>
  <si>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</si>
  <si>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</si>
  <si>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</si>
  <si>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</si>
  <si>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</si>
  <si>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</si>
  <si>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</si>
  <si>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</si>
  <si>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</si>
  <si>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</si>
  <si>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</si>
  <si>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</si>
  <si>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</si>
  <si>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</si>
  <si>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</si>
  <si>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</si>
  <si>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</si>
  <si>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</si>
  <si>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</si>
  <si>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</si>
  <si>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</si>
  <si>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</si>
  <si>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</si>
  <si>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</si>
  <si>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</si>
  <si>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</si>
  <si>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</si>
  <si>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</si>
  <si>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</si>
  <si>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</si>
  <si>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</si>
  <si>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</si>
  <si>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</si>
  <si>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</si>
  <si>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</si>
  <si>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</si>
  <si>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</si>
  <si>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</si>
  <si>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</si>
  <si>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</si>
  <si>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</si>
  <si>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</si>
  <si>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</si>
  <si>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</si>
  <si>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</si>
  <si>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</si>
  <si>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</si>
  <si>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</si>
  <si>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</si>
  <si>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</si>
  <si>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</si>
  <si>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</si>
  <si>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</si>
  <si>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</si>
  <si>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</si>
  <si>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</si>
  <si>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</si>
  <si>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</si>
  <si>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</si>
  <si>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</si>
  <si>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</si>
  <si>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</si>
  <si>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</si>
  <si>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</si>
  <si>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</si>
  <si>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</si>
  <si>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</si>
  <si>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</si>
  <si>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</si>
  <si>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</si>
  <si>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</si>
  <si>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</si>
  <si>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</si>
  <si>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</si>
  <si>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</si>
  <si>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</si>
  <si>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</si>
  <si>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</si>
  <si>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</si>
  <si>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</si>
  <si>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</si>
  <si>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</si>
  <si>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</si>
  <si>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</si>
  <si>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</si>
  <si>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</si>
  <si>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</si>
  <si>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</si>
  <si>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</si>
  <si>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</si>
  <si>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</si>
  <si>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</si>
  <si>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</si>
  <si>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</si>
  <si>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</si>
  <si>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</si>
  <si>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</si>
  <si>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</si>
  <si>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</si>
  <si>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</si>
  <si>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</si>
  <si>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</si>
  <si>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</si>
  <si>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</si>
  <si>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</si>
  <si>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</si>
  <si>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</si>
  <si>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</si>
  <si>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</si>
  <si>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</si>
  <si>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</si>
  <si>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</si>
  <si>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</si>
  <si>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</si>
  <si>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</si>
  <si>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</si>
  <si>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</si>
  <si>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</si>
  <si>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</si>
  <si>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</si>
  <si>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</si>
  <si>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</si>
  <si>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</si>
  <si>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</si>
  <si>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</si>
  <si>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</si>
  <si>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</si>
  <si>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</si>
  <si>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</si>
  <si>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</si>
  <si>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</si>
  <si>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</si>
  <si>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</si>
  <si>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</si>
  <si>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</si>
  <si>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</si>
  <si>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</si>
  <si>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</si>
  <si>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</si>
  <si>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</si>
  <si>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</si>
  <si>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</si>
  <si>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</si>
  <si>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</si>
  <si>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</si>
  <si>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</si>
  <si>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</si>
  <si>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</si>
  <si>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</si>
  <si>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</si>
  <si>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</si>
  <si>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</si>
  <si>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</si>
  <si>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</si>
  <si>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</si>
  <si>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</si>
  <si>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</si>
  <si>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</si>
  <si>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</si>
  <si>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</si>
  <si>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</si>
  <si>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</si>
  <si>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</si>
  <si>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</si>
  <si>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</si>
  <si>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</si>
  <si>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</si>
  <si>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</si>
  <si>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</si>
  <si>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</si>
  <si>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</si>
  <si>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</si>
  <si>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</si>
  <si>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</si>
  <si>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</si>
  <si>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</si>
  <si>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</si>
  <si>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</si>
  <si>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</si>
  <si>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</si>
  <si>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</si>
  <si>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</si>
  <si>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</si>
  <si>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</si>
  <si>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</si>
  <si>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</si>
  <si>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</si>
  <si>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</si>
  <si>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</si>
  <si>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</si>
  <si>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</si>
  <si>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</si>
  <si>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</si>
  <si>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</si>
  <si>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</si>
  <si>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</si>
  <si>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</si>
  <si>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</si>
  <si>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</si>
  <si>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</si>
  <si>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</si>
  <si>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</si>
  <si>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</si>
  <si>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</si>
  <si>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</si>
  <si>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</si>
  <si>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</si>
  <si>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</si>
  <si>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</si>
  <si>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</si>
  <si>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</si>
  <si>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</si>
  <si>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</si>
  <si>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</si>
  <si>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</si>
  <si>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</si>
  <si>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</si>
  <si>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</si>
  <si>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</si>
  <si>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</si>
  <si>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</si>
  <si>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</si>
  <si>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</si>
  <si>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</si>
  <si>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</si>
  <si>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</si>
  <si>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</si>
  <si>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</si>
  <si>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</si>
  <si>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</si>
  <si>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</si>
  <si>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</si>
  <si>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</si>
  <si>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</si>
  <si>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</si>
  <si>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</si>
  <si>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</si>
  <si>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</si>
  <si>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</si>
  <si>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</si>
  <si>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</si>
  <si>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</si>
  <si>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</si>
  <si>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</si>
  <si>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</si>
  <si>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</si>
  <si>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</si>
  <si>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</si>
  <si>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</si>
  <si>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</si>
  <si>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</si>
  <si>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</si>
  <si>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</si>
  <si>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</si>
  <si>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</si>
  <si>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</si>
  <si>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</si>
  <si>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</si>
  <si>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</si>
  <si>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</si>
  <si>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</si>
  <si>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</si>
  <si>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</si>
  <si>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</si>
  <si>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</si>
  <si>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</si>
  <si>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</si>
  <si>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</si>
  <si>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</si>
  <si>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</si>
  <si>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</si>
  <si>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</si>
  <si>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</si>
  <si>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</si>
  <si>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</si>
  <si>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</si>
  <si>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</si>
  <si>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</si>
  <si>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</si>
  <si>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</si>
  <si>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</si>
  <si>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</si>
  <si>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</si>
  <si>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</si>
  <si>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</si>
  <si>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</si>
  <si>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</si>
  <si>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</si>
  <si>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</si>
  <si>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</si>
  <si>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</si>
  <si>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</si>
  <si>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</si>
  <si>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</si>
  <si>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</si>
  <si>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</si>
  <si>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</si>
  <si>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</si>
  <si>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</si>
  <si>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</si>
  <si>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</si>
  <si>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</si>
  <si>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</si>
  <si>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</si>
  <si>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</si>
  <si>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</si>
  <si>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</si>
  <si>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</si>
  <si>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</si>
  <si>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</si>
  <si>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</si>
  <si>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</si>
  <si>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</si>
  <si>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</si>
  <si>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</si>
  <si>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</si>
  <si>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</si>
  <si>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</si>
  <si>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</si>
  <si>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</si>
  <si>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</si>
  <si>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</si>
  <si>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</si>
  <si>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</si>
  <si>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</si>
  <si>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</si>
  <si>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</si>
  <si>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</si>
  <si>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</si>
  <si>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</si>
  <si>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</si>
  <si>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</si>
  <si>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</si>
  <si>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</si>
  <si>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</si>
  <si>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</si>
  <si>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</si>
  <si>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</si>
  <si>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</si>
  <si>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</si>
  <si>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</si>
  <si>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</si>
  <si>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</si>
  <si>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</si>
  <si>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</si>
  <si>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</si>
  <si>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</si>
  <si>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</si>
  <si>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</si>
  <si>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</si>
  <si>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</si>
  <si>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</si>
  <si>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</si>
  <si>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</si>
  <si>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</si>
  <si>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</si>
  <si>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</si>
  <si>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</si>
  <si>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</si>
  <si>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</si>
  <si>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</si>
  <si>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</si>
  <si>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</si>
  <si>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</si>
  <si>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</si>
  <si>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</si>
  <si>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</si>
  <si>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</si>
  <si>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</si>
  <si>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</si>
  <si>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</si>
  <si>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</si>
  <si>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</si>
  <si>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</si>
  <si>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</si>
  <si>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</si>
  <si>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</si>
  <si>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</si>
  <si>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</si>
  <si>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</si>
  <si>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</si>
  <si>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</si>
  <si>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</si>
  <si>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</si>
  <si>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</si>
  <si>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</si>
  <si>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</si>
  <si>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</si>
  <si>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</si>
  <si>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</si>
  <si>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</si>
  <si>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</si>
  <si>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</si>
  <si>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</si>
  <si>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</si>
  <si>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</si>
  <si>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</si>
  <si>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</si>
  <si>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</si>
  <si>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</si>
  <si>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</si>
  <si>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</si>
  <si>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</si>
  <si>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</si>
  <si>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</si>
  <si>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</si>
  <si>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</si>
  <si>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</si>
  <si>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</si>
  <si>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</si>
  <si>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</si>
  <si>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</si>
  <si>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</si>
  <si>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</si>
  <si>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</si>
  <si>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</si>
  <si>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</si>
  <si>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</si>
  <si>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</si>
  <si>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</si>
  <si>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</si>
  <si>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</si>
  <si>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</si>
  <si>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</si>
  <si>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</si>
  <si>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</si>
  <si>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</si>
  <si>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</si>
  <si>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</si>
  <si>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</si>
  <si>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</si>
  <si>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</si>
  <si>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</si>
  <si>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</si>
  <si>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</si>
  <si>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</si>
  <si>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</si>
  <si>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</si>
  <si>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</si>
  <si>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</si>
  <si>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</si>
  <si>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</si>
  <si>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</si>
  <si>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</si>
  <si>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</si>
  <si>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</si>
  <si>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</si>
  <si>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</si>
  <si>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</si>
  <si>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</si>
  <si>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</si>
  <si>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</si>
  <si>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</si>
  <si>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</si>
  <si>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</si>
  <si>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</si>
  <si>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</si>
  <si>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</si>
  <si>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</si>
  <si>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</si>
  <si>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</si>
  <si>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</si>
  <si>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</si>
  <si>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</si>
  <si>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</si>
  <si>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</si>
  <si>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</si>
  <si>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</si>
  <si>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</si>
  <si>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</si>
  <si>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</si>
  <si>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</si>
  <si>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</si>
  <si>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</si>
  <si>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</si>
  <si>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</si>
  <si>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</si>
  <si>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</si>
  <si>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</si>
  <si>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</si>
  <si>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</si>
  <si>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</si>
  <si>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</si>
  <si>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</si>
  <si>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</si>
  <si>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</si>
  <si>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</si>
  <si>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</si>
  <si>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</si>
  <si>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</si>
  <si>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</si>
  <si>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</si>
  <si>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</si>
  <si>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</si>
  <si>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</si>
  <si>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</si>
  <si>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</si>
  <si>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</si>
  <si>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</si>
  <si>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</si>
  <si>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</si>
  <si>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</si>
  <si>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</si>
  <si>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</si>
  <si>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</si>
  <si>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</si>
  <si>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</si>
  <si>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</si>
  <si>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</si>
  <si>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</si>
  <si>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</si>
  <si>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</si>
  <si>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</si>
  <si>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</si>
  <si>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</si>
  <si>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</si>
  <si>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</si>
  <si>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</si>
  <si>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</si>
  <si>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</si>
  <si>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</si>
  <si>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</si>
  <si>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</si>
  <si>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</si>
  <si>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</si>
  <si>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</si>
  <si>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</si>
  <si>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</si>
  <si>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</si>
  <si>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</si>
  <si>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</si>
  <si>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</si>
  <si>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</si>
  <si>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</si>
  <si>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</si>
  <si>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</si>
  <si>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</si>
  <si>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</si>
  <si>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</si>
  <si>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</si>
  <si>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</si>
  <si>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</si>
  <si>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</si>
  <si>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</si>
  <si>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</si>
  <si>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</si>
  <si>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</si>
  <si>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</si>
  <si>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</si>
  <si>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</si>
  <si>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</si>
  <si>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</si>
  <si>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</si>
  <si>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</si>
  <si>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Bienes en Proceso de Escrituración</t>
  </si>
  <si>
    <t>Escrituración en Proceso de Bienes</t>
  </si>
  <si>
    <t>Municipio de Yuriria</t>
  </si>
  <si>
    <t>Correspondiente del 1 de Enero AL 31 DE DICIEMBRE DEL 2021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</si>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</sst>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4" fillId="0" borderId="0" xfId="3" applyAlignment="1" applyProtection="1">
      <alignment horizontal="center" vertical="top" wrapText="1"/>
      <protection locked="0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45720</xdr:rowOff>
    </xdr:from>
    <xdr:to>
      <xdr:col>0</xdr:col>
      <xdr:colOff>841466</xdr:colOff>
      <xdr:row>2</xdr:row>
      <xdr:rowOff>92612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6453216-8955-4762-AD37-B3722EA9D1E4}"/>
            </a:ext>
          </a:extLst>
        </xdr:cNvPr>
        <xdr:cNvGrpSpPr/>
      </xdr:nvGrpSpPr>
      <xdr:grpSpPr>
        <a:xfrm>
          <a:off x="68580" y="45720"/>
          <a:ext cx="772886" cy="519332"/>
          <a:chOff x="0" y="0"/>
          <a:chExt cx="1677670" cy="1351915"/>
        </a:xfrm>
      </xdr:grpSpPr>
      <xdr:pic>
        <xdr:nvPicPr>
          <xdr:cNvPr id="3" name="Imagen 2" descr="Imagen de la pantalla de un video juego&#10;&#10;Descripción generada automáticamente con confianza baja">
            <a:extLst>
              <a:ext uri="{FF2B5EF4-FFF2-40B4-BE49-F238E27FC236}">
                <a16:creationId xmlns:a16="http://schemas.microsoft.com/office/drawing/2014/main" id="{24AECB26-9E46-4C59-93E3-28FD7FC4F19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082" t="78304" r="13773" b="11695"/>
          <a:stretch/>
        </xdr:blipFill>
        <xdr:spPr bwMode="auto">
          <a:xfrm>
            <a:off x="0" y="1127760"/>
            <a:ext cx="1638935" cy="22415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4" name="Imagen 3" descr="Imagen de la pantalla de un video juego&#10;&#10;Descripción generada automáticamente con confianza baja">
            <a:extLst>
              <a:ext uri="{FF2B5EF4-FFF2-40B4-BE49-F238E27FC236}">
                <a16:creationId xmlns:a16="http://schemas.microsoft.com/office/drawing/2014/main" id="{8646BFCF-B4B9-46EF-A041-225F457769B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" t="12473" r="393" b="21784"/>
          <a:stretch/>
        </xdr:blipFill>
        <xdr:spPr bwMode="auto">
          <a:xfrm>
            <a:off x="22860" y="0"/>
            <a:ext cx="1654810" cy="109220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0</xdr:colOff>
      <xdr:row>45</xdr:row>
      <xdr:rowOff>76200</xdr:rowOff>
    </xdr:from>
    <xdr:to>
      <xdr:col>2</xdr:col>
      <xdr:colOff>279127</xdr:colOff>
      <xdr:row>52</xdr:row>
      <xdr:rowOff>116827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B922B7B2-0103-4A20-93B9-E05387FD3ABD}"/>
            </a:ext>
          </a:extLst>
        </xdr:cNvPr>
        <xdr:cNvGrpSpPr/>
      </xdr:nvGrpSpPr>
      <xdr:grpSpPr>
        <a:xfrm>
          <a:off x="0" y="6347460"/>
          <a:ext cx="6352267" cy="947407"/>
          <a:chOff x="1554480" y="7139940"/>
          <a:chExt cx="6332012" cy="810513"/>
        </a:xfrm>
      </xdr:grpSpPr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90E0C4C4-16BA-45A2-8030-BB2959DBAD48}"/>
              </a:ext>
            </a:extLst>
          </xdr:cNvPr>
          <xdr:cNvSpPr txBox="1"/>
        </xdr:nvSpPr>
        <xdr:spPr>
          <a:xfrm>
            <a:off x="1554480" y="7139940"/>
            <a:ext cx="2628900" cy="8077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s-MX" sz="1100"/>
          </a:p>
          <a:p>
            <a:pPr algn="ctr"/>
            <a:r>
              <a:rPr lang="es-MX" sz="1100"/>
              <a:t>___________________________________</a:t>
            </a:r>
          </a:p>
          <a:p>
            <a:pPr algn="ctr"/>
            <a:r>
              <a:rPr lang="es-MX" sz="1100" b="1" baseline="0"/>
              <a:t>C. Ma. de los Angeles Lopez Bedolla</a:t>
            </a:r>
          </a:p>
          <a:p>
            <a:pPr algn="ctr"/>
            <a:r>
              <a:rPr lang="es-MX" sz="1100" b="1" baseline="0"/>
              <a:t>Presidenta Municipal</a:t>
            </a:r>
            <a:endParaRPr lang="es-MX" sz="1100" b="1"/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F953D8BF-73E1-45BB-9972-401E80CE23D8}"/>
              </a:ext>
            </a:extLst>
          </xdr:cNvPr>
          <xdr:cNvSpPr txBox="1"/>
        </xdr:nvSpPr>
        <xdr:spPr>
          <a:xfrm>
            <a:off x="4808012" y="7142733"/>
            <a:ext cx="3078480" cy="8077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s-MX" sz="1100"/>
          </a:p>
          <a:p>
            <a:pPr algn="ctr"/>
            <a:r>
              <a:rPr lang="es-MX" sz="1100"/>
              <a:t>________________________________________</a:t>
            </a:r>
          </a:p>
          <a:p>
            <a:pPr algn="ctr"/>
            <a:r>
              <a:rPr lang="es-MX" sz="1100" b="1" baseline="0"/>
              <a:t>Cp. Elizabeth Quintino Nieto</a:t>
            </a:r>
          </a:p>
          <a:p>
            <a:pPr algn="ctr"/>
            <a:r>
              <a:rPr lang="es-MX" sz="1100" b="1" baseline="0"/>
              <a:t>Tesorera Municipal</a:t>
            </a:r>
          </a:p>
          <a:p>
            <a:pPr algn="ctr"/>
            <a:endParaRPr lang="es-MX" sz="1100" b="1" baseline="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tabSelected="1" view="pageBreakPreview" zoomScaleNormal="100" zoomScaleSheetLayoutView="100" workbookViewId="0">
      <pane ySplit="4" topLeftCell="A35" activePane="bottomLeft" state="frozen"/>
      <selection activeCell="A14" sqref="A14:B14"/>
      <selection pane="bottomLeft" activeCell="F43" sqref="F43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39" t="s">
        <v>628</v>
      </c>
      <c r="B1" s="139"/>
      <c r="C1" s="19"/>
      <c r="D1" s="16" t="s">
        <v>614</v>
      </c>
      <c r="E1" s="17">
        <v>2021</v>
      </c>
    </row>
    <row r="2" spans="1:5" ht="18.899999999999999" customHeight="1" x14ac:dyDescent="0.2">
      <c r="A2" s="140" t="s">
        <v>613</v>
      </c>
      <c r="B2" s="140"/>
      <c r="C2" s="38"/>
      <c r="D2" s="16" t="s">
        <v>615</v>
      </c>
      <c r="E2" s="19" t="s">
        <v>617</v>
      </c>
    </row>
    <row r="3" spans="1:5" ht="18.899999999999999" customHeight="1" x14ac:dyDescent="0.2">
      <c r="A3" s="141" t="s">
        <v>629</v>
      </c>
      <c r="B3" s="141"/>
      <c r="C3" s="19"/>
      <c r="D3" s="16" t="s">
        <v>616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0.8" thickBot="1" x14ac:dyDescent="0.25">
      <c r="A40" s="11"/>
      <c r="B40" s="12"/>
    </row>
    <row r="42" spans="1:2" ht="14.4" customHeight="1" x14ac:dyDescent="0.2">
      <c r="A42" s="165" t="s">
        <v>630</v>
      </c>
      <c r="B42" s="165"/>
    </row>
    <row r="43" spans="1:2" x14ac:dyDescent="0.2">
      <c r="A43" s="165"/>
      <c r="B43" s="165"/>
    </row>
    <row r="44" spans="1:2" x14ac:dyDescent="0.2">
      <c r="A44" s="165"/>
      <c r="B44" s="165"/>
    </row>
  </sheetData>
  <sheetProtection formatCells="0" formatColumns="0" formatRows="0" autoFilter="0" pivotTables="0"/>
  <mergeCells count="4">
    <mergeCell ref="A1:B1"/>
    <mergeCell ref="A2:B2"/>
    <mergeCell ref="A3:B3"/>
    <mergeCell ref="A42:B4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zoomScaleNormal="100" workbookViewId="0">
      <selection sqref="A1:C1"/>
    </sheetView>
  </sheetViews>
  <sheetFormatPr baseColWidth="10" defaultColWidth="11.44140625" defaultRowHeight="10.199999999999999" x14ac:dyDescent="0.2"/>
  <cols>
    <col min="1" max="1" width="3.33203125" style="41" customWidth="1"/>
    <col min="2" max="2" width="63.109375" style="41" customWidth="1"/>
    <col min="3" max="3" width="17.6640625" style="41" customWidth="1"/>
    <col min="4" max="16384" width="11.44140625" style="41"/>
  </cols>
  <sheetData>
    <row r="1" spans="1:3" s="39" customFormat="1" ht="18" customHeight="1" x14ac:dyDescent="0.3">
      <c r="A1" s="145" t="s">
        <v>628</v>
      </c>
      <c r="B1" s="146"/>
      <c r="C1" s="147"/>
    </row>
    <row r="2" spans="1:3" s="39" customFormat="1" ht="18" customHeight="1" x14ac:dyDescent="0.3">
      <c r="A2" s="148" t="s">
        <v>44</v>
      </c>
      <c r="B2" s="149"/>
      <c r="C2" s="150"/>
    </row>
    <row r="3" spans="1:3" s="39" customFormat="1" ht="18" customHeight="1" x14ac:dyDescent="0.3">
      <c r="A3" s="148" t="s">
        <v>629</v>
      </c>
      <c r="B3" s="149"/>
      <c r="C3" s="150"/>
    </row>
    <row r="4" spans="1:3" s="42" customFormat="1" ht="18" customHeight="1" x14ac:dyDescent="0.2">
      <c r="A4" s="151" t="s">
        <v>624</v>
      </c>
      <c r="B4" s="152"/>
      <c r="C4" s="153"/>
    </row>
    <row r="5" spans="1:3" s="40" customFormat="1" x14ac:dyDescent="0.2">
      <c r="A5" s="60" t="s">
        <v>529</v>
      </c>
      <c r="B5" s="60"/>
      <c r="C5" s="61">
        <v>308941462.19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8000000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8000000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300941462.19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topLeftCell="A2" workbookViewId="0">
      <selection sqref="A1:C1"/>
    </sheetView>
  </sheetViews>
  <sheetFormatPr baseColWidth="10" defaultColWidth="11.44140625" defaultRowHeight="10.199999999999999" x14ac:dyDescent="0.2"/>
  <cols>
    <col min="1" max="1" width="3.6640625" style="41" customWidth="1"/>
    <col min="2" max="2" width="62.109375" style="41" customWidth="1"/>
    <col min="3" max="3" width="17.6640625" style="41" customWidth="1"/>
    <col min="4" max="16384" width="11.44140625" style="41"/>
  </cols>
  <sheetData>
    <row r="1" spans="1:3" s="43" customFormat="1" ht="18.899999999999999" customHeight="1" x14ac:dyDescent="0.3">
      <c r="A1" s="154" t="s">
        <v>628</v>
      </c>
      <c r="B1" s="155"/>
      <c r="C1" s="156"/>
    </row>
    <row r="2" spans="1:3" s="43" customFormat="1" ht="18.899999999999999" customHeight="1" x14ac:dyDescent="0.3">
      <c r="A2" s="157" t="s">
        <v>45</v>
      </c>
      <c r="B2" s="158"/>
      <c r="C2" s="159"/>
    </row>
    <row r="3" spans="1:3" s="43" customFormat="1" ht="18.899999999999999" customHeight="1" x14ac:dyDescent="0.3">
      <c r="A3" s="157" t="s">
        <v>629</v>
      </c>
      <c r="B3" s="158"/>
      <c r="C3" s="159"/>
    </row>
    <row r="4" spans="1:3" s="44" customFormat="1" x14ac:dyDescent="0.2">
      <c r="A4" s="151" t="s">
        <v>624</v>
      </c>
      <c r="B4" s="152"/>
      <c r="C4" s="153"/>
    </row>
    <row r="5" spans="1:3" x14ac:dyDescent="0.2">
      <c r="A5" s="91" t="s">
        <v>542</v>
      </c>
      <c r="B5" s="60"/>
      <c r="C5" s="84">
        <v>308884507.60000002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120100994.56999999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659587.02</v>
      </c>
    </row>
    <row r="11" spans="1:3" x14ac:dyDescent="0.2">
      <c r="A11" s="100">
        <v>2.4</v>
      </c>
      <c r="B11" s="83" t="s">
        <v>241</v>
      </c>
      <c r="C11" s="93">
        <v>1577129.43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3965382.01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515754.03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37878.639999999999</v>
      </c>
    </row>
    <row r="19" spans="1:3" x14ac:dyDescent="0.2">
      <c r="A19" s="100" t="s">
        <v>575</v>
      </c>
      <c r="B19" s="83" t="s">
        <v>546</v>
      </c>
      <c r="C19" s="93">
        <v>103376301.05</v>
      </c>
    </row>
    <row r="20" spans="1:3" x14ac:dyDescent="0.2">
      <c r="A20" s="100" t="s">
        <v>576</v>
      </c>
      <c r="B20" s="83" t="s">
        <v>547</v>
      </c>
      <c r="C20" s="93">
        <v>864871.03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9104091.3599999994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95008022.659999996</v>
      </c>
    </row>
    <row r="31" spans="1:3" x14ac:dyDescent="0.2">
      <c r="A31" s="100" t="s">
        <v>564</v>
      </c>
      <c r="B31" s="83" t="s">
        <v>442</v>
      </c>
      <c r="C31" s="93">
        <v>6205318.0700000003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88802704.590000004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283791535.69000006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workbookViewId="0">
      <selection sqref="A1:F1"/>
    </sheetView>
  </sheetViews>
  <sheetFormatPr baseColWidth="10" defaultColWidth="9.109375" defaultRowHeight="10.199999999999999" x14ac:dyDescent="0.2"/>
  <cols>
    <col min="1" max="1" width="10" style="31" customWidth="1"/>
    <col min="2" max="2" width="68.5546875" style="31" bestFit="1" customWidth="1"/>
    <col min="3" max="3" width="17.44140625" style="31" bestFit="1" customWidth="1"/>
    <col min="4" max="5" width="23.6640625" style="31" bestFit="1" customWidth="1"/>
    <col min="6" max="6" width="19.33203125" style="31" customWidth="1"/>
    <col min="7" max="7" width="20.5546875" style="31" customWidth="1"/>
    <col min="8" max="10" width="20.33203125" style="31" customWidth="1"/>
    <col min="11" max="16384" width="9.109375" style="31"/>
  </cols>
  <sheetData>
    <row r="1" spans="1:10" ht="18.899999999999999" customHeight="1" x14ac:dyDescent="0.2">
      <c r="A1" s="144" t="s">
        <v>628</v>
      </c>
      <c r="B1" s="160"/>
      <c r="C1" s="160"/>
      <c r="D1" s="160"/>
      <c r="E1" s="160"/>
      <c r="F1" s="160"/>
      <c r="G1" s="29" t="s">
        <v>614</v>
      </c>
      <c r="H1" s="30">
        <v>2021</v>
      </c>
    </row>
    <row r="2" spans="1:10" ht="18.899999999999999" customHeight="1" x14ac:dyDescent="0.2">
      <c r="A2" s="144" t="s">
        <v>625</v>
      </c>
      <c r="B2" s="160"/>
      <c r="C2" s="160"/>
      <c r="D2" s="160"/>
      <c r="E2" s="160"/>
      <c r="F2" s="160"/>
      <c r="G2" s="16" t="s">
        <v>619</v>
      </c>
      <c r="H2" s="30" t="str">
        <f>'Notas a los Edos Financieros'!E2</f>
        <v>TRIMESTRAL</v>
      </c>
    </row>
    <row r="3" spans="1:10" ht="18.899999999999999" customHeight="1" x14ac:dyDescent="0.2">
      <c r="A3" s="161" t="s">
        <v>629</v>
      </c>
      <c r="B3" s="162"/>
      <c r="C3" s="162"/>
      <c r="D3" s="162"/>
      <c r="E3" s="162"/>
      <c r="F3" s="162"/>
      <c r="G3" s="16" t="s">
        <v>620</v>
      </c>
      <c r="H3" s="30"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9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8317142.46</v>
      </c>
      <c r="E27" s="36">
        <v>-90388.68</v>
      </c>
      <c r="F27" s="36">
        <f t="shared" si="0"/>
        <v>8226753.7800000003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90388.68</v>
      </c>
      <c r="E28" s="36">
        <v>-8317142.46</v>
      </c>
      <c r="F28" s="36">
        <f t="shared" si="0"/>
        <v>-8226753.7800000003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x14ac:dyDescent="0.2">
      <c r="A35" s="31">
        <v>7710</v>
      </c>
      <c r="B35" s="31" t="s">
        <v>626</v>
      </c>
      <c r="C35" s="36">
        <v>0</v>
      </c>
      <c r="D35" s="36">
        <v>0</v>
      </c>
      <c r="E35" s="36">
        <v>0</v>
      </c>
      <c r="F35" s="36">
        <f t="shared" ref="F35:F36" si="1">C35+D35+E35</f>
        <v>0</v>
      </c>
    </row>
    <row r="36" spans="1:6" x14ac:dyDescent="0.2">
      <c r="A36" s="31">
        <v>7720</v>
      </c>
      <c r="B36" s="31" t="s">
        <v>627</v>
      </c>
      <c r="C36" s="36">
        <v>0</v>
      </c>
      <c r="D36" s="36">
        <v>0</v>
      </c>
      <c r="E36" s="36">
        <v>0</v>
      </c>
      <c r="F36" s="36">
        <f t="shared" si="1"/>
        <v>0</v>
      </c>
    </row>
    <row r="37" spans="1:6" s="46" customFormat="1" x14ac:dyDescent="0.2">
      <c r="A37" s="45">
        <v>8000</v>
      </c>
      <c r="B37" s="46" t="s">
        <v>98</v>
      </c>
    </row>
    <row r="38" spans="1:6" x14ac:dyDescent="0.2">
      <c r="A38" s="31">
        <v>8110</v>
      </c>
      <c r="B38" s="31" t="s">
        <v>97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8120</v>
      </c>
      <c r="B39" s="31" t="s">
        <v>96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8130</v>
      </c>
      <c r="B40" s="31" t="s">
        <v>95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8140</v>
      </c>
      <c r="B41" s="31" t="s">
        <v>94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8150</v>
      </c>
      <c r="B42" s="31" t="s">
        <v>93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8210</v>
      </c>
      <c r="B43" s="31" t="s">
        <v>92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8220</v>
      </c>
      <c r="B44" s="31" t="s">
        <v>91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8230</v>
      </c>
      <c r="B45" s="31" t="s">
        <v>90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8240</v>
      </c>
      <c r="B46" s="31" t="s">
        <v>89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8250</v>
      </c>
      <c r="B47" s="31" t="s">
        <v>88</v>
      </c>
      <c r="C47" s="36">
        <v>0</v>
      </c>
      <c r="D47" s="36">
        <v>0</v>
      </c>
      <c r="E47" s="36">
        <v>0</v>
      </c>
      <c r="F47" s="36">
        <f t="shared" si="0"/>
        <v>0</v>
      </c>
    </row>
    <row r="48" spans="1:6" x14ac:dyDescent="0.2">
      <c r="A48" s="31">
        <v>8260</v>
      </c>
      <c r="B48" s="31" t="s">
        <v>87</v>
      </c>
      <c r="C48" s="36">
        <v>0</v>
      </c>
      <c r="D48" s="36">
        <v>0</v>
      </c>
      <c r="E48" s="36">
        <v>0</v>
      </c>
      <c r="F48" s="36">
        <f t="shared" si="0"/>
        <v>0</v>
      </c>
    </row>
    <row r="49" spans="1:6" x14ac:dyDescent="0.2">
      <c r="A49" s="31">
        <v>8270</v>
      </c>
      <c r="B49" s="31" t="s">
        <v>86</v>
      </c>
      <c r="C49" s="36">
        <v>0</v>
      </c>
      <c r="D49" s="36">
        <v>0</v>
      </c>
      <c r="E49" s="36">
        <v>0</v>
      </c>
      <c r="F49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3.2" x14ac:dyDescent="0.25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4" t="s">
        <v>37</v>
      </c>
      <c r="C10" s="164"/>
      <c r="D10" s="164"/>
      <c r="E10" s="164"/>
    </row>
    <row r="11" spans="1:8" s="129" customFormat="1" ht="12.9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608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" customHeight="1" x14ac:dyDescent="0.2">
      <c r="A16" s="133" t="s">
        <v>610</v>
      </c>
    </row>
    <row r="17" spans="1:4" s="129" customFormat="1" ht="12.9" customHeight="1" x14ac:dyDescent="0.2">
      <c r="A17" s="134"/>
    </row>
    <row r="18" spans="1:4" s="129" customFormat="1" ht="12.9" customHeight="1" x14ac:dyDescent="0.2">
      <c r="A18" s="46" t="s">
        <v>98</v>
      </c>
    </row>
    <row r="19" spans="1:4" s="129" customFormat="1" ht="12.9" customHeight="1" x14ac:dyDescent="0.2">
      <c r="A19" s="137" t="s">
        <v>611</v>
      </c>
    </row>
    <row r="20" spans="1:4" s="129" customFormat="1" ht="12.9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5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9"/>
  <sheetViews>
    <sheetView view="pageBreakPreview" zoomScale="60" zoomScaleNormal="106" workbookViewId="0">
      <selection sqref="A1:F1"/>
    </sheetView>
  </sheetViews>
  <sheetFormatPr baseColWidth="10" defaultColWidth="9.109375" defaultRowHeight="10.199999999999999" x14ac:dyDescent="0.2"/>
  <cols>
    <col min="1" max="1" width="10" style="22" customWidth="1"/>
    <col min="2" max="2" width="64.5546875" style="22" bestFit="1" customWidth="1"/>
    <col min="3" max="3" width="16.44140625" style="22" bestFit="1" customWidth="1"/>
    <col min="4" max="4" width="19.109375" style="22" customWidth="1"/>
    <col min="5" max="5" width="28" style="22" customWidth="1"/>
    <col min="6" max="6" width="22.6640625" style="22" customWidth="1"/>
    <col min="7" max="8" width="16.6640625" style="22" customWidth="1"/>
    <col min="9" max="9" width="27.109375" style="22" customWidth="1"/>
    <col min="10" max="16384" width="9.109375" style="22"/>
  </cols>
  <sheetData>
    <row r="1" spans="1:8" s="18" customFormat="1" ht="18.899999999999999" customHeight="1" x14ac:dyDescent="0.3">
      <c r="A1" s="142" t="s">
        <v>628</v>
      </c>
      <c r="B1" s="143"/>
      <c r="C1" s="143"/>
      <c r="D1" s="143"/>
      <c r="E1" s="143"/>
      <c r="F1" s="143"/>
      <c r="G1" s="16" t="s">
        <v>614</v>
      </c>
      <c r="H1" s="27">
        <v>2021</v>
      </c>
    </row>
    <row r="2" spans="1:8" s="18" customFormat="1" ht="18.899999999999999" customHeight="1" x14ac:dyDescent="0.3">
      <c r="A2" s="142" t="s">
        <v>618</v>
      </c>
      <c r="B2" s="143"/>
      <c r="C2" s="143"/>
      <c r="D2" s="143"/>
      <c r="E2" s="143"/>
      <c r="F2" s="143"/>
      <c r="G2" s="16" t="s">
        <v>619</v>
      </c>
      <c r="H2" s="27" t="str">
        <f>'Notas a los Edos Financieros'!E2</f>
        <v>TRIMESTRAL</v>
      </c>
    </row>
    <row r="3" spans="1:8" s="18" customFormat="1" ht="18.899999999999999" customHeight="1" x14ac:dyDescent="0.3">
      <c r="A3" s="142" t="s">
        <v>629</v>
      </c>
      <c r="B3" s="143"/>
      <c r="C3" s="143"/>
      <c r="D3" s="143"/>
      <c r="E3" s="143"/>
      <c r="F3" s="143"/>
      <c r="G3" s="16" t="s">
        <v>620</v>
      </c>
      <c r="H3" s="27">
        <v>4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409823.08</v>
      </c>
      <c r="D15" s="26">
        <v>595515.84</v>
      </c>
      <c r="E15" s="26">
        <v>648608.06000000006</v>
      </c>
      <c r="F15" s="26">
        <v>1165352.98</v>
      </c>
      <c r="G15" s="26">
        <v>1219102.92</v>
      </c>
    </row>
    <row r="16" spans="1:8" x14ac:dyDescent="0.2">
      <c r="A16" s="24">
        <v>1124</v>
      </c>
      <c r="B16" s="22" t="s">
        <v>203</v>
      </c>
      <c r="C16" s="26">
        <v>5534830.6100000003</v>
      </c>
      <c r="D16" s="26">
        <v>3055351.96</v>
      </c>
      <c r="E16" s="26">
        <v>5693175.2999999998</v>
      </c>
      <c r="F16" s="26">
        <v>5471340.4800000004</v>
      </c>
      <c r="G16" s="26">
        <v>6566237.75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102060.53</v>
      </c>
      <c r="D20" s="26">
        <v>102060.53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5513.98</v>
      </c>
      <c r="D21" s="26">
        <v>5513.98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13228.45</v>
      </c>
      <c r="D23" s="26">
        <v>13228.45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2749742</v>
      </c>
      <c r="D24" s="26">
        <v>2749742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95006</v>
      </c>
      <c r="D25" s="26">
        <v>95006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7088839.9400000004</v>
      </c>
      <c r="D27" s="26">
        <v>7088839.9400000004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0</v>
      </c>
    </row>
    <row r="42" spans="1:8" x14ac:dyDescent="0.2">
      <c r="A42" s="24">
        <v>1151</v>
      </c>
      <c r="B42" s="22" t="s">
        <v>226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94953480.24000001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47328173.829999998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33051709.949999999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14573596.460000001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90470697.660000011</v>
      </c>
      <c r="D62" s="26">
        <f t="shared" ref="D62:E62" si="0">SUM(D63:D70)</f>
        <v>4678018.7299999995</v>
      </c>
      <c r="E62" s="26">
        <f t="shared" si="0"/>
        <v>-37701707.960000001</v>
      </c>
    </row>
    <row r="63" spans="1:9" x14ac:dyDescent="0.2">
      <c r="A63" s="24">
        <v>1241</v>
      </c>
      <c r="B63" s="22" t="s">
        <v>240</v>
      </c>
      <c r="C63" s="26">
        <v>8573281.7899999991</v>
      </c>
      <c r="D63" s="26">
        <v>736126.22</v>
      </c>
      <c r="E63" s="26">
        <v>-4746663.5599999996</v>
      </c>
    </row>
    <row r="64" spans="1:9" x14ac:dyDescent="0.2">
      <c r="A64" s="24">
        <v>1242</v>
      </c>
      <c r="B64" s="22" t="s">
        <v>241</v>
      </c>
      <c r="C64" s="26">
        <v>3931075.77</v>
      </c>
      <c r="D64" s="26">
        <v>412632.93</v>
      </c>
      <c r="E64" s="26">
        <v>-1531604.53</v>
      </c>
    </row>
    <row r="65" spans="1:9" x14ac:dyDescent="0.2">
      <c r="A65" s="24">
        <v>1243</v>
      </c>
      <c r="B65" s="22" t="s">
        <v>242</v>
      </c>
      <c r="C65" s="26">
        <v>149514</v>
      </c>
      <c r="D65" s="26">
        <v>14430.4</v>
      </c>
      <c r="E65" s="26">
        <v>-57721.599999999999</v>
      </c>
    </row>
    <row r="66" spans="1:9" x14ac:dyDescent="0.2">
      <c r="A66" s="24">
        <v>1244</v>
      </c>
      <c r="B66" s="22" t="s">
        <v>243</v>
      </c>
      <c r="C66" s="26">
        <v>49725799.950000003</v>
      </c>
      <c r="D66" s="26">
        <v>2783779.21</v>
      </c>
      <c r="E66" s="26">
        <v>-19433280.309999999</v>
      </c>
    </row>
    <row r="67" spans="1:9" x14ac:dyDescent="0.2">
      <c r="A67" s="24">
        <v>1245</v>
      </c>
      <c r="B67" s="22" t="s">
        <v>244</v>
      </c>
      <c r="C67" s="26">
        <v>2323548.1</v>
      </c>
      <c r="D67" s="26">
        <v>207419.6</v>
      </c>
      <c r="E67" s="26">
        <v>-2208582</v>
      </c>
    </row>
    <row r="68" spans="1:9" x14ac:dyDescent="0.2">
      <c r="A68" s="24">
        <v>1246</v>
      </c>
      <c r="B68" s="22" t="s">
        <v>245</v>
      </c>
      <c r="C68" s="26">
        <v>24596632.050000001</v>
      </c>
      <c r="D68" s="26">
        <v>523630.37</v>
      </c>
      <c r="E68" s="26">
        <v>-9723855.9600000009</v>
      </c>
    </row>
    <row r="69" spans="1:9" x14ac:dyDescent="0.2">
      <c r="A69" s="24">
        <v>1247</v>
      </c>
      <c r="B69" s="22" t="s">
        <v>246</v>
      </c>
      <c r="C69" s="26">
        <v>1170846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1992341.23</v>
      </c>
      <c r="D74" s="26">
        <f>SUM(D75:D79)</f>
        <v>194849.09000000003</v>
      </c>
      <c r="E74" s="26">
        <f>SUM(E75:E79)</f>
        <v>863237.72</v>
      </c>
    </row>
    <row r="75" spans="1:9" x14ac:dyDescent="0.2">
      <c r="A75" s="24">
        <v>1251</v>
      </c>
      <c r="B75" s="22" t="s">
        <v>250</v>
      </c>
      <c r="C75" s="26">
        <v>1159299.74</v>
      </c>
      <c r="D75" s="26">
        <v>116478.96</v>
      </c>
      <c r="E75" s="26">
        <v>298558.7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833041.49</v>
      </c>
      <c r="D78" s="26">
        <v>78370.13</v>
      </c>
      <c r="E78" s="26">
        <v>564679.02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8724839.8499999996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8724839.8499999996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12052643.050000001</v>
      </c>
      <c r="D110" s="26">
        <f>SUM(D111:D119)</f>
        <v>12052643.050000001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127287.52</v>
      </c>
      <c r="D111" s="26">
        <f>C111</f>
        <v>127287.52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5996850.5700000003</v>
      </c>
      <c r="D112" s="26">
        <f t="shared" ref="D112:D119" si="1">C112</f>
        <v>5996850.5700000003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3275835.26</v>
      </c>
      <c r="D113" s="26">
        <f t="shared" si="1"/>
        <v>3275835.26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547578.55000000005</v>
      </c>
      <c r="D115" s="26">
        <f t="shared" si="1"/>
        <v>547578.55000000005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1530053.36</v>
      </c>
      <c r="D117" s="26">
        <f t="shared" si="1"/>
        <v>1530053.36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575037.79</v>
      </c>
      <c r="D119" s="26">
        <f t="shared" si="1"/>
        <v>575037.79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-7.75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122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1"/>
  <sheetViews>
    <sheetView view="pageBreakPreview" topLeftCell="A153" zoomScale="60" zoomScaleNormal="100" workbookViewId="0">
      <selection activeCell="L32" sqref="L32"/>
    </sheetView>
  </sheetViews>
  <sheetFormatPr baseColWidth="10" defaultColWidth="9.109375" defaultRowHeight="10.199999999999999" x14ac:dyDescent="0.2"/>
  <cols>
    <col min="1" max="1" width="10" style="22" customWidth="1"/>
    <col min="2" max="2" width="83" style="22" customWidth="1"/>
    <col min="3" max="4" width="15.6640625" style="22" customWidth="1"/>
    <col min="5" max="5" width="16.6640625" style="22" customWidth="1"/>
    <col min="6" max="16384" width="9.109375" style="22"/>
  </cols>
  <sheetData>
    <row r="1" spans="1:5" s="28" customFormat="1" ht="18.899999999999999" customHeight="1" x14ac:dyDescent="0.3">
      <c r="A1" s="140" t="s">
        <v>628</v>
      </c>
      <c r="B1" s="140"/>
      <c r="C1" s="140"/>
      <c r="D1" s="16" t="s">
        <v>614</v>
      </c>
      <c r="E1" s="27">
        <v>2021</v>
      </c>
    </row>
    <row r="2" spans="1:5" s="18" customFormat="1" ht="18.899999999999999" customHeight="1" x14ac:dyDescent="0.3">
      <c r="A2" s="140" t="s">
        <v>621</v>
      </c>
      <c r="B2" s="140"/>
      <c r="C2" s="140"/>
      <c r="D2" s="16" t="s">
        <v>619</v>
      </c>
      <c r="E2" s="27" t="str">
        <f>'Notas a los Edos Financieros'!E2</f>
        <v>TRIMESTRAL</v>
      </c>
    </row>
    <row r="3" spans="1:5" s="18" customFormat="1" ht="18.899999999999999" customHeight="1" x14ac:dyDescent="0.3">
      <c r="A3" s="140" t="s">
        <v>629</v>
      </c>
      <c r="B3" s="140"/>
      <c r="C3" s="140"/>
      <c r="D3" s="16" t="s">
        <v>620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41994735.950000003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13746261.670000002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10951158.300000001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317415.01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539200.05000000005</v>
      </c>
      <c r="D16" s="102"/>
      <c r="E16" s="51"/>
    </row>
    <row r="17" spans="1:5" ht="20.399999999999999" x14ac:dyDescent="0.2">
      <c r="A17" s="52">
        <v>4118</v>
      </c>
      <c r="B17" s="54" t="s">
        <v>497</v>
      </c>
      <c r="C17" s="57">
        <v>1938488.31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0.399999999999999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26163428.23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718558.5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21386108.390000001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130704.09</v>
      </c>
      <c r="D31" s="102"/>
      <c r="E31" s="51"/>
    </row>
    <row r="32" spans="1:5" ht="20.399999999999999" x14ac:dyDescent="0.2">
      <c r="A32" s="52">
        <v>4145</v>
      </c>
      <c r="B32" s="54" t="s">
        <v>500</v>
      </c>
      <c r="C32" s="57">
        <v>3928057.25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594354.89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594354.89</v>
      </c>
      <c r="D35" s="102"/>
      <c r="E35" s="51"/>
    </row>
    <row r="36" spans="1:5" ht="20.399999999999999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1490691.1600000001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1171886.8700000001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157699.79999999999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0.399999999999999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161104.49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0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0.399999999999999" x14ac:dyDescent="0.2">
      <c r="A49" s="52">
        <v>4173</v>
      </c>
      <c r="B49" s="54" t="s">
        <v>508</v>
      </c>
      <c r="C49" s="57">
        <v>0</v>
      </c>
      <c r="D49" s="102"/>
      <c r="E49" s="51"/>
    </row>
    <row r="50" spans="1:5" ht="20.399999999999999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0.399999999999999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0.399999999999999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0.399999999999999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0.6" x14ac:dyDescent="0.2">
      <c r="A58" s="52">
        <v>4200</v>
      </c>
      <c r="B58" s="54" t="s">
        <v>514</v>
      </c>
      <c r="C58" s="57">
        <f>+C59+C65</f>
        <v>258946726.24000001</v>
      </c>
      <c r="D58" s="102"/>
      <c r="E58" s="51"/>
    </row>
    <row r="59" spans="1:5" x14ac:dyDescent="0.2">
      <c r="A59" s="52">
        <v>4210</v>
      </c>
      <c r="B59" s="54" t="s">
        <v>515</v>
      </c>
      <c r="C59" s="57">
        <f>SUM(C60:C64)</f>
        <v>258946726.24000001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94572310.010000005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93352859.640000001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69187932.079999998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1833624.51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0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0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283791535.69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159496867.47999999</v>
      </c>
      <c r="D100" s="59">
        <f>C100/$C$99</f>
        <v>0.56202122833651591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79721804.469999999</v>
      </c>
      <c r="D101" s="59">
        <f t="shared" ref="D101:D164" si="0">C101/$C$99</f>
        <v>0.28091678025620964</v>
      </c>
      <c r="E101" s="58"/>
    </row>
    <row r="102" spans="1:5" x14ac:dyDescent="0.2">
      <c r="A102" s="56">
        <v>5111</v>
      </c>
      <c r="B102" s="53" t="s">
        <v>364</v>
      </c>
      <c r="C102" s="57">
        <v>39408761.530000001</v>
      </c>
      <c r="D102" s="59">
        <f t="shared" si="0"/>
        <v>0.1388651759263469</v>
      </c>
      <c r="E102" s="58"/>
    </row>
    <row r="103" spans="1:5" x14ac:dyDescent="0.2">
      <c r="A103" s="56">
        <v>5112</v>
      </c>
      <c r="B103" s="53" t="s">
        <v>365</v>
      </c>
      <c r="C103" s="57">
        <v>11620831.630000001</v>
      </c>
      <c r="D103" s="59">
        <f t="shared" si="0"/>
        <v>4.0948478613872505E-2</v>
      </c>
      <c r="E103" s="58"/>
    </row>
    <row r="104" spans="1:5" x14ac:dyDescent="0.2">
      <c r="A104" s="56">
        <v>5113</v>
      </c>
      <c r="B104" s="53" t="s">
        <v>366</v>
      </c>
      <c r="C104" s="57">
        <v>5914830.54</v>
      </c>
      <c r="D104" s="59">
        <f t="shared" si="0"/>
        <v>2.0842166858919542E-2</v>
      </c>
      <c r="E104" s="58"/>
    </row>
    <row r="105" spans="1:5" x14ac:dyDescent="0.2">
      <c r="A105" s="56">
        <v>5114</v>
      </c>
      <c r="B105" s="53" t="s">
        <v>367</v>
      </c>
      <c r="C105" s="57">
        <v>430633.73</v>
      </c>
      <c r="D105" s="59">
        <f t="shared" si="0"/>
        <v>1.5174297885698861E-3</v>
      </c>
      <c r="E105" s="58"/>
    </row>
    <row r="106" spans="1:5" x14ac:dyDescent="0.2">
      <c r="A106" s="56">
        <v>5115</v>
      </c>
      <c r="B106" s="53" t="s">
        <v>368</v>
      </c>
      <c r="C106" s="57">
        <v>22346747.039999999</v>
      </c>
      <c r="D106" s="59">
        <f t="shared" si="0"/>
        <v>7.8743529068500809E-2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37028801.180000007</v>
      </c>
      <c r="D108" s="59">
        <f t="shared" si="0"/>
        <v>0.13047887806086106</v>
      </c>
      <c r="E108" s="58"/>
    </row>
    <row r="109" spans="1:5" x14ac:dyDescent="0.2">
      <c r="A109" s="56">
        <v>5121</v>
      </c>
      <c r="B109" s="53" t="s">
        <v>371</v>
      </c>
      <c r="C109" s="57">
        <v>2502442.1</v>
      </c>
      <c r="D109" s="59">
        <f t="shared" si="0"/>
        <v>8.817888433196773E-3</v>
      </c>
      <c r="E109" s="58"/>
    </row>
    <row r="110" spans="1:5" x14ac:dyDescent="0.2">
      <c r="A110" s="56">
        <v>5122</v>
      </c>
      <c r="B110" s="53" t="s">
        <v>372</v>
      </c>
      <c r="C110" s="57">
        <v>238090.97</v>
      </c>
      <c r="D110" s="59">
        <f t="shared" si="0"/>
        <v>8.3896431026779788E-4</v>
      </c>
      <c r="E110" s="58"/>
    </row>
    <row r="111" spans="1:5" x14ac:dyDescent="0.2">
      <c r="A111" s="56">
        <v>5123</v>
      </c>
      <c r="B111" s="53" t="s">
        <v>373</v>
      </c>
      <c r="C111" s="57">
        <v>11640</v>
      </c>
      <c r="D111" s="59">
        <f t="shared" si="0"/>
        <v>4.1016022453590604E-5</v>
      </c>
      <c r="E111" s="58"/>
    </row>
    <row r="112" spans="1:5" x14ac:dyDescent="0.2">
      <c r="A112" s="56">
        <v>5124</v>
      </c>
      <c r="B112" s="53" t="s">
        <v>374</v>
      </c>
      <c r="C112" s="57">
        <v>19169571.629999999</v>
      </c>
      <c r="D112" s="59">
        <f t="shared" si="0"/>
        <v>6.7548073917679849E-2</v>
      </c>
      <c r="E112" s="58"/>
    </row>
    <row r="113" spans="1:5" x14ac:dyDescent="0.2">
      <c r="A113" s="56">
        <v>5125</v>
      </c>
      <c r="B113" s="53" t="s">
        <v>375</v>
      </c>
      <c r="C113" s="57">
        <v>835475.05</v>
      </c>
      <c r="D113" s="59">
        <f t="shared" si="0"/>
        <v>2.9439745197778985E-3</v>
      </c>
      <c r="E113" s="58"/>
    </row>
    <row r="114" spans="1:5" x14ac:dyDescent="0.2">
      <c r="A114" s="56">
        <v>5126</v>
      </c>
      <c r="B114" s="53" t="s">
        <v>376</v>
      </c>
      <c r="C114" s="57">
        <v>11625850.880000001</v>
      </c>
      <c r="D114" s="59">
        <f t="shared" si="0"/>
        <v>4.0966165011698981E-2</v>
      </c>
      <c r="E114" s="58"/>
    </row>
    <row r="115" spans="1:5" x14ac:dyDescent="0.2">
      <c r="A115" s="56">
        <v>5127</v>
      </c>
      <c r="B115" s="53" t="s">
        <v>377</v>
      </c>
      <c r="C115" s="57">
        <v>1061397.5900000001</v>
      </c>
      <c r="D115" s="59">
        <f t="shared" si="0"/>
        <v>3.7400607717892578E-3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1584332.96</v>
      </c>
      <c r="D117" s="59">
        <f t="shared" si="0"/>
        <v>5.5827350739968791E-3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42746261.829999991</v>
      </c>
      <c r="D118" s="59">
        <f t="shared" si="0"/>
        <v>0.15062557001944527</v>
      </c>
      <c r="E118" s="58"/>
    </row>
    <row r="119" spans="1:5" x14ac:dyDescent="0.2">
      <c r="A119" s="56">
        <v>5131</v>
      </c>
      <c r="B119" s="53" t="s">
        <v>381</v>
      </c>
      <c r="C119" s="57">
        <v>27432179.98</v>
      </c>
      <c r="D119" s="59">
        <f t="shared" si="0"/>
        <v>9.666313659885041E-2</v>
      </c>
      <c r="E119" s="58"/>
    </row>
    <row r="120" spans="1:5" x14ac:dyDescent="0.2">
      <c r="A120" s="56">
        <v>5132</v>
      </c>
      <c r="B120" s="53" t="s">
        <v>382</v>
      </c>
      <c r="C120" s="57">
        <v>1438495.49</v>
      </c>
      <c r="D120" s="59">
        <f t="shared" si="0"/>
        <v>5.0688456458100363E-3</v>
      </c>
      <c r="E120" s="58"/>
    </row>
    <row r="121" spans="1:5" x14ac:dyDescent="0.2">
      <c r="A121" s="56">
        <v>5133</v>
      </c>
      <c r="B121" s="53" t="s">
        <v>383</v>
      </c>
      <c r="C121" s="57">
        <v>3553799.42</v>
      </c>
      <c r="D121" s="59">
        <f t="shared" si="0"/>
        <v>1.2522570172360591E-2</v>
      </c>
      <c r="E121" s="58"/>
    </row>
    <row r="122" spans="1:5" x14ac:dyDescent="0.2">
      <c r="A122" s="56">
        <v>5134</v>
      </c>
      <c r="B122" s="53" t="s">
        <v>384</v>
      </c>
      <c r="C122" s="57">
        <v>495950.79</v>
      </c>
      <c r="D122" s="59">
        <f t="shared" si="0"/>
        <v>1.7475883795975945E-3</v>
      </c>
      <c r="E122" s="58"/>
    </row>
    <row r="123" spans="1:5" x14ac:dyDescent="0.2">
      <c r="A123" s="56">
        <v>5135</v>
      </c>
      <c r="B123" s="53" t="s">
        <v>385</v>
      </c>
      <c r="C123" s="57">
        <v>762359.65</v>
      </c>
      <c r="D123" s="59">
        <f t="shared" si="0"/>
        <v>2.6863368146143882E-3</v>
      </c>
      <c r="E123" s="58"/>
    </row>
    <row r="124" spans="1:5" x14ac:dyDescent="0.2">
      <c r="A124" s="56">
        <v>5136</v>
      </c>
      <c r="B124" s="53" t="s">
        <v>386</v>
      </c>
      <c r="C124" s="57">
        <v>910083.8</v>
      </c>
      <c r="D124" s="59">
        <f t="shared" si="0"/>
        <v>3.2068743621519813E-3</v>
      </c>
      <c r="E124" s="58"/>
    </row>
    <row r="125" spans="1:5" x14ac:dyDescent="0.2">
      <c r="A125" s="56">
        <v>5137</v>
      </c>
      <c r="B125" s="53" t="s">
        <v>387</v>
      </c>
      <c r="C125" s="57">
        <v>117508.15</v>
      </c>
      <c r="D125" s="59">
        <f t="shared" si="0"/>
        <v>4.1406502739517979E-4</v>
      </c>
      <c r="E125" s="58"/>
    </row>
    <row r="126" spans="1:5" x14ac:dyDescent="0.2">
      <c r="A126" s="56">
        <v>5138</v>
      </c>
      <c r="B126" s="53" t="s">
        <v>388</v>
      </c>
      <c r="C126" s="57">
        <v>2792060.5</v>
      </c>
      <c r="D126" s="59">
        <f t="shared" si="0"/>
        <v>9.8384206322837987E-3</v>
      </c>
      <c r="E126" s="58"/>
    </row>
    <row r="127" spans="1:5" x14ac:dyDescent="0.2">
      <c r="A127" s="56">
        <v>5139</v>
      </c>
      <c r="B127" s="53" t="s">
        <v>389</v>
      </c>
      <c r="C127" s="57">
        <v>5243824.05</v>
      </c>
      <c r="D127" s="59">
        <f t="shared" si="0"/>
        <v>1.8477732386381309E-2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25019708.670000002</v>
      </c>
      <c r="D128" s="59">
        <f t="shared" si="0"/>
        <v>8.8162279432217841E-2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9345000</v>
      </c>
      <c r="D129" s="59">
        <f t="shared" si="0"/>
        <v>3.2929100500756377E-2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9345000</v>
      </c>
      <c r="D131" s="59">
        <f t="shared" si="0"/>
        <v>3.2929100500756377E-2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12900444.380000001</v>
      </c>
      <c r="D138" s="59">
        <f t="shared" si="0"/>
        <v>4.5457467040496288E-2</v>
      </c>
      <c r="E138" s="58"/>
    </row>
    <row r="139" spans="1:5" x14ac:dyDescent="0.2">
      <c r="A139" s="56">
        <v>5241</v>
      </c>
      <c r="B139" s="53" t="s">
        <v>399</v>
      </c>
      <c r="C139" s="57">
        <v>12810444.380000001</v>
      </c>
      <c r="D139" s="59">
        <f t="shared" si="0"/>
        <v>4.5140332846267492E-2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90000</v>
      </c>
      <c r="D141" s="59">
        <f t="shared" si="0"/>
        <v>3.1713419422879337E-4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2774264.29</v>
      </c>
      <c r="D143" s="59">
        <f t="shared" si="0"/>
        <v>9.7757118909651726E-3</v>
      </c>
      <c r="E143" s="58"/>
    </row>
    <row r="144" spans="1:5" x14ac:dyDescent="0.2">
      <c r="A144" s="56">
        <v>5251</v>
      </c>
      <c r="B144" s="53" t="s">
        <v>403</v>
      </c>
      <c r="C144" s="57">
        <v>168964.19</v>
      </c>
      <c r="D144" s="59">
        <f t="shared" si="0"/>
        <v>5.9538135832411937E-4</v>
      </c>
      <c r="E144" s="58"/>
    </row>
    <row r="145" spans="1:5" x14ac:dyDescent="0.2">
      <c r="A145" s="56">
        <v>5252</v>
      </c>
      <c r="B145" s="53" t="s">
        <v>404</v>
      </c>
      <c r="C145" s="57">
        <v>2605300.1</v>
      </c>
      <c r="D145" s="59">
        <f t="shared" si="0"/>
        <v>9.1803305326410532E-3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3651148.02</v>
      </c>
      <c r="D161" s="59">
        <f t="shared" si="0"/>
        <v>1.2865598725919492E-2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3651148.02</v>
      </c>
      <c r="D168" s="59">
        <f t="shared" si="1"/>
        <v>1.2865598725919492E-2</v>
      </c>
      <c r="E168" s="58"/>
    </row>
    <row r="169" spans="1:5" x14ac:dyDescent="0.2">
      <c r="A169" s="56">
        <v>5331</v>
      </c>
      <c r="B169" s="53" t="s">
        <v>425</v>
      </c>
      <c r="C169" s="57">
        <v>3651148.02</v>
      </c>
      <c r="D169" s="59">
        <f t="shared" si="1"/>
        <v>1.2865598725919492E-2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615788.86</v>
      </c>
      <c r="D171" s="59">
        <f t="shared" si="1"/>
        <v>2.1698633770129692E-3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615788.86</v>
      </c>
      <c r="D172" s="59">
        <f t="shared" si="1"/>
        <v>2.1698633770129692E-3</v>
      </c>
      <c r="E172" s="58"/>
    </row>
    <row r="173" spans="1:5" x14ac:dyDescent="0.2">
      <c r="A173" s="56">
        <v>5411</v>
      </c>
      <c r="B173" s="53" t="s">
        <v>429</v>
      </c>
      <c r="C173" s="57">
        <v>615788.86</v>
      </c>
      <c r="D173" s="59">
        <f t="shared" si="1"/>
        <v>2.1698633770129692E-3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6205318.0700000003</v>
      </c>
      <c r="D186" s="59">
        <f t="shared" si="1"/>
        <v>2.1865761622920237E-2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6205318.0700000003</v>
      </c>
      <c r="D187" s="59">
        <f t="shared" si="1"/>
        <v>2.1865761622920237E-2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1332450.25</v>
      </c>
      <c r="D190" s="59">
        <f t="shared" si="1"/>
        <v>4.695172626485603E-3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4678018.7300000004</v>
      </c>
      <c r="D192" s="59">
        <f t="shared" si="1"/>
        <v>1.6483996672508369E-2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194849.09</v>
      </c>
      <c r="D194" s="59">
        <f t="shared" si="1"/>
        <v>6.8659232392626263E-4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88802704.590000004</v>
      </c>
      <c r="D219" s="59">
        <f t="shared" si="1"/>
        <v>0.31291526850541357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88802704.590000004</v>
      </c>
      <c r="D220" s="59">
        <f t="shared" si="1"/>
        <v>0.31291526850541357</v>
      </c>
      <c r="E220" s="58"/>
    </row>
    <row r="221" spans="1:5" x14ac:dyDescent="0.2">
      <c r="A221" s="56">
        <v>5611</v>
      </c>
      <c r="B221" s="53" t="s">
        <v>469</v>
      </c>
      <c r="C221" s="57">
        <v>88802704.590000004</v>
      </c>
      <c r="D221" s="59">
        <f t="shared" si="1"/>
        <v>0.31291526850541357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0.399999999999999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view="pageBreakPreview" zoomScale="60" zoomScaleNormal="100" workbookViewId="0">
      <selection sqref="A1:C1"/>
    </sheetView>
  </sheetViews>
  <sheetFormatPr baseColWidth="10" defaultColWidth="9.109375" defaultRowHeight="10.199999999999999" x14ac:dyDescent="0.2"/>
  <cols>
    <col min="1" max="1" width="10" style="31" customWidth="1"/>
    <col min="2" max="2" width="48.109375" style="31" customWidth="1"/>
    <col min="3" max="3" width="22.88671875" style="31" customWidth="1"/>
    <col min="4" max="5" width="16.6640625" style="31" customWidth="1"/>
    <col min="6" max="16384" width="9.109375" style="31"/>
  </cols>
  <sheetData>
    <row r="1" spans="1:5" ht="18.899999999999999" customHeight="1" x14ac:dyDescent="0.2">
      <c r="A1" s="144" t="s">
        <v>628</v>
      </c>
      <c r="B1" s="144"/>
      <c r="C1" s="144"/>
      <c r="D1" s="29" t="s">
        <v>614</v>
      </c>
      <c r="E1" s="30">
        <v>2021</v>
      </c>
    </row>
    <row r="2" spans="1:5" ht="18.899999999999999" customHeight="1" x14ac:dyDescent="0.2">
      <c r="A2" s="144" t="s">
        <v>622</v>
      </c>
      <c r="B2" s="144"/>
      <c r="C2" s="144"/>
      <c r="D2" s="16" t="s">
        <v>619</v>
      </c>
      <c r="E2" s="30" t="str">
        <f>ESF!H2</f>
        <v>TRIMESTRAL</v>
      </c>
    </row>
    <row r="3" spans="1:5" ht="18.899999999999999" customHeight="1" x14ac:dyDescent="0.2">
      <c r="A3" s="144" t="s">
        <v>629</v>
      </c>
      <c r="B3" s="144"/>
      <c r="C3" s="144"/>
      <c r="D3" s="16" t="s">
        <v>620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-880350.37</v>
      </c>
    </row>
    <row r="9" spans="1:5" x14ac:dyDescent="0.2">
      <c r="A9" s="35">
        <v>3120</v>
      </c>
      <c r="B9" s="31" t="s">
        <v>470</v>
      </c>
      <c r="C9" s="36">
        <v>1760445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17149926.5</v>
      </c>
    </row>
    <row r="15" spans="1:5" x14ac:dyDescent="0.2">
      <c r="A15" s="35">
        <v>3220</v>
      </c>
      <c r="B15" s="31" t="s">
        <v>474</v>
      </c>
      <c r="C15" s="36">
        <v>138569075.31999999</v>
      </c>
    </row>
    <row r="16" spans="1:5" x14ac:dyDescent="0.2">
      <c r="A16" s="35">
        <v>3230</v>
      </c>
      <c r="B16" s="31" t="s">
        <v>475</v>
      </c>
      <c r="C16" s="36">
        <f>SUM(C17:C20)</f>
        <v>-4591642.3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-4591642.3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view="pageBreakPreview" zoomScale="60" zoomScaleNormal="100" workbookViewId="0">
      <selection sqref="A1:C1"/>
    </sheetView>
  </sheetViews>
  <sheetFormatPr baseColWidth="10" defaultColWidth="9.109375" defaultRowHeight="10.199999999999999" x14ac:dyDescent="0.2"/>
  <cols>
    <col min="1" max="1" width="10" style="31" customWidth="1"/>
    <col min="2" max="2" width="63.44140625" style="31" bestFit="1" customWidth="1"/>
    <col min="3" max="3" width="15.33203125" style="31" bestFit="1" customWidth="1"/>
    <col min="4" max="4" width="16.44140625" style="31" bestFit="1" customWidth="1"/>
    <col min="5" max="5" width="19.109375" style="31" customWidth="1"/>
    <col min="6" max="16384" width="9.109375" style="31"/>
  </cols>
  <sheetData>
    <row r="1" spans="1:5" s="37" customFormat="1" ht="18.899999999999999" customHeight="1" x14ac:dyDescent="0.3">
      <c r="A1" s="144" t="s">
        <v>628</v>
      </c>
      <c r="B1" s="144"/>
      <c r="C1" s="144"/>
      <c r="D1" s="29" t="s">
        <v>614</v>
      </c>
      <c r="E1" s="30">
        <v>2021</v>
      </c>
    </row>
    <row r="2" spans="1:5" s="37" customFormat="1" ht="18.899999999999999" customHeight="1" x14ac:dyDescent="0.3">
      <c r="A2" s="144" t="s">
        <v>623</v>
      </c>
      <c r="B2" s="144"/>
      <c r="C2" s="144"/>
      <c r="D2" s="16" t="s">
        <v>619</v>
      </c>
      <c r="E2" s="30" t="str">
        <f>ESF!H2</f>
        <v>TRIMESTRAL</v>
      </c>
    </row>
    <row r="3" spans="1:5" s="37" customFormat="1" ht="18.899999999999999" customHeight="1" x14ac:dyDescent="0.3">
      <c r="A3" s="144" t="s">
        <v>629</v>
      </c>
      <c r="B3" s="144"/>
      <c r="C3" s="144"/>
      <c r="D3" s="16" t="s">
        <v>620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12052312.67</v>
      </c>
      <c r="D9" s="36">
        <v>13894384.699999999</v>
      </c>
    </row>
    <row r="10" spans="1:5" x14ac:dyDescent="0.2">
      <c r="A10" s="35">
        <v>1113</v>
      </c>
      <c r="B10" s="31" t="s">
        <v>489</v>
      </c>
      <c r="C10" s="36">
        <v>0</v>
      </c>
      <c r="D10" s="36">
        <v>0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12052312.67</v>
      </c>
      <c r="D15" s="36">
        <f>SUM(D8:D14)</f>
        <v>13894384.699999999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94953480.24000001</v>
      </c>
    </row>
    <row r="21" spans="1:5" x14ac:dyDescent="0.2">
      <c r="A21" s="35">
        <v>1231</v>
      </c>
      <c r="B21" s="31" t="s">
        <v>232</v>
      </c>
      <c r="C21" s="36">
        <v>47328173.829999998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33051709.949999999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14573596.460000001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90470697.660000011</v>
      </c>
    </row>
    <row r="29" spans="1:5" x14ac:dyDescent="0.2">
      <c r="A29" s="35">
        <v>1241</v>
      </c>
      <c r="B29" s="31" t="s">
        <v>240</v>
      </c>
      <c r="C29" s="36">
        <v>8573281.7899999991</v>
      </c>
    </row>
    <row r="30" spans="1:5" x14ac:dyDescent="0.2">
      <c r="A30" s="35">
        <v>1242</v>
      </c>
      <c r="B30" s="31" t="s">
        <v>241</v>
      </c>
      <c r="C30" s="36">
        <v>3931075.77</v>
      </c>
    </row>
    <row r="31" spans="1:5" x14ac:dyDescent="0.2">
      <c r="A31" s="35">
        <v>1243</v>
      </c>
      <c r="B31" s="31" t="s">
        <v>242</v>
      </c>
      <c r="C31" s="36">
        <v>149514</v>
      </c>
    </row>
    <row r="32" spans="1:5" x14ac:dyDescent="0.2">
      <c r="A32" s="35">
        <v>1244</v>
      </c>
      <c r="B32" s="31" t="s">
        <v>243</v>
      </c>
      <c r="C32" s="36">
        <v>49725799.950000003</v>
      </c>
    </row>
    <row r="33" spans="1:5" x14ac:dyDescent="0.2">
      <c r="A33" s="35">
        <v>1245</v>
      </c>
      <c r="B33" s="31" t="s">
        <v>244</v>
      </c>
      <c r="C33" s="36">
        <v>2323548.1</v>
      </c>
    </row>
    <row r="34" spans="1:5" x14ac:dyDescent="0.2">
      <c r="A34" s="35">
        <v>1246</v>
      </c>
      <c r="B34" s="31" t="s">
        <v>245</v>
      </c>
      <c r="C34" s="36">
        <v>24596632.050000001</v>
      </c>
    </row>
    <row r="35" spans="1:5" x14ac:dyDescent="0.2">
      <c r="A35" s="35">
        <v>1247</v>
      </c>
      <c r="B35" s="31" t="s">
        <v>246</v>
      </c>
      <c r="C35" s="36">
        <v>1170846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1992341.23</v>
      </c>
    </row>
    <row r="38" spans="1:5" x14ac:dyDescent="0.2">
      <c r="A38" s="35">
        <v>1251</v>
      </c>
      <c r="B38" s="31" t="s">
        <v>250</v>
      </c>
      <c r="C38" s="36">
        <v>1159299.74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833041.49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6205318.0700000003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6205318.0700000003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1332450.25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4678018.7300000004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194849.09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15386837.109999999</v>
      </c>
      <c r="D78" s="36">
        <f>SUM(D79:D80)</f>
        <v>88802704.590000004</v>
      </c>
    </row>
    <row r="79" spans="1:4" x14ac:dyDescent="0.2">
      <c r="A79" s="35">
        <v>5610</v>
      </c>
      <c r="B79" s="31" t="s">
        <v>468</v>
      </c>
      <c r="C79" s="36">
        <f>C80</f>
        <v>15386837.109999999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15386837.109999999</v>
      </c>
      <c r="D80" s="36">
        <v>88802704.590000004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5" xr:uid="{00000000-0002-0000-0700-000002000000}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3</vt:i4>
      </vt:variant>
    </vt:vector>
  </HeadingPairs>
  <TitlesOfParts>
    <vt:vector size="16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2022-01-27T18:14:37Z</cp:lastPrinted>
  <dcterms:created xsi:type="dcterms:W3CDTF">2012-12-11T20:36:24Z</dcterms:created>
  <dcterms:modified xsi:type="dcterms:W3CDTF">2022-01-27T18:17:30Z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